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budget" sheetId="1" state="visible" r:id="rId1"/>
    <sheet xmlns:r="http://schemas.openxmlformats.org/officeDocument/2006/relationships" name="Example, 150 peo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;&quot;–&quot;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B0F1A"/>
      <sz val="16"/>
    </font>
    <font>
      <name val="Arial"/>
      <color rgb="0064748B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64748B"/>
      <sz val="10"/>
    </font>
    <font>
      <name val="Arial"/>
      <b val="1"/>
      <color rgb="000B0F1A"/>
      <sz val="10"/>
    </font>
    <font>
      <name val="Arial"/>
      <b val="1"/>
      <color rgb="00679C64"/>
      <sz val="10"/>
    </font>
    <font>
      <name val="Arial"/>
      <b val="1"/>
      <color rgb="000B0F1A"/>
      <sz val="12"/>
    </font>
    <font>
      <name val="Arial"/>
      <color theme="1"/>
      <sz val="10"/>
    </font>
    <font>
      <name val="Arial"/>
      <color rgb="000B0F1A"/>
      <sz val="10"/>
    </font>
  </fonts>
  <fills count="4">
    <fill>
      <patternFill/>
    </fill>
    <fill>
      <patternFill patternType="gray125"/>
    </fill>
    <fill>
      <patternFill patternType="solid">
        <fgColor rgb="00F0F7EF"/>
      </patternFill>
    </fill>
    <fill>
      <patternFill patternType="solid">
        <fgColor rgb="000B0F1A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4" fontId="4" fillId="2" borderId="0" pivotButton="0" quotePrefix="0" xfId="0"/>
    <xf numFmtId="9" fontId="4" fillId="2" borderId="0" pivotButton="0" quotePrefix="0" xfId="0"/>
    <xf numFmtId="0" fontId="5" fillId="3" borderId="0" applyAlignment="1" pivotButton="0" quotePrefix="0" xfId="0">
      <alignment vertical="center"/>
    </xf>
    <xf numFmtId="0" fontId="6" fillId="0" borderId="1" pivotButton="0" quotePrefix="0" xfId="0"/>
    <xf numFmtId="0" fontId="4" fillId="0" borderId="1" pivotButton="0" quotePrefix="0" xfId="0"/>
    <xf numFmtId="0" fontId="10" fillId="0" borderId="1" pivotButton="0" quotePrefix="0" xfId="0"/>
    <xf numFmtId="0" fontId="10" fillId="2" borderId="1" pivotButton="0" quotePrefix="0" xfId="0"/>
    <xf numFmtId="164" fontId="10" fillId="2" borderId="1" pivotButton="0" quotePrefix="0" xfId="0"/>
    <xf numFmtId="164" fontId="10" fillId="0" borderId="1" pivotButton="0" quotePrefix="0" xfId="0"/>
    <xf numFmtId="0" fontId="2" fillId="0" borderId="1" pivotButton="0" quotePrefix="0" xfId="0"/>
    <xf numFmtId="9" fontId="10" fillId="2" borderId="1" pivotButton="0" quotePrefix="0" xfId="0"/>
    <xf numFmtId="165" fontId="10" fillId="2" borderId="1" pivotButton="0" quotePrefix="0" xfId="0"/>
    <xf numFmtId="0" fontId="3" fillId="0" borderId="1" pivotButton="0" quotePrefix="0" xfId="0"/>
    <xf numFmtId="0" fontId="10" fillId="0" borderId="0" pivotButton="0" quotePrefix="0" xfId="0"/>
    <xf numFmtId="0" fontId="3" fillId="0" borderId="0" applyAlignment="1" pivotButton="0" quotePrefix="0" xfId="0">
      <alignment horizontal="right"/>
    </xf>
    <xf numFmtId="164" fontId="7" fillId="0" borderId="0" pivotButton="0" quotePrefix="0" xfId="0"/>
    <xf numFmtId="164" fontId="8" fillId="0" borderId="0" pivotButton="0" quotePrefix="0" xfId="0"/>
    <xf numFmtId="0" fontId="9" fillId="0" borderId="0" pivotButton="0" quotePrefix="0" xfId="0"/>
    <xf numFmtId="0" fontId="5" fillId="3" borderId="0" pivotButton="0" quotePrefix="0" xfId="0"/>
    <xf numFmtId="9" fontId="10" fillId="0" borderId="1" pivotButton="0" quotePrefix="0" xfId="0"/>
    <xf numFmtId="0" fontId="9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3" customWidth="1" min="3" max="3"/>
    <col width="10" customWidth="1" min="4" max="4"/>
    <col width="13" customWidth="1" min="5" max="5"/>
    <col width="14" customWidth="1" min="6" max="6"/>
    <col width="14" customWidth="1" min="7" max="7"/>
    <col width="14" customWidth="1" min="8" max="8"/>
    <col width="14" customWidth="1" min="9" max="9"/>
    <col width="40" customWidth="1" min="10" max="10"/>
  </cols>
  <sheetData>
    <row r="1">
      <c r="A1" s="1" t="inlineStr">
        <is>
          <t>Event budget</t>
        </is>
      </c>
    </row>
    <row r="2">
      <c r="A2" s="2" t="inlineStr">
        <is>
          <t>noah-cheyer.com/templates/event-budget-template · Fill the shaded cells. Everything else calculates.</t>
        </is>
      </c>
    </row>
    <row r="4">
      <c r="A4" s="3" t="inlineStr">
        <is>
          <t>Event name</t>
        </is>
      </c>
      <c r="B4" s="4" t="inlineStr"/>
    </row>
    <row r="5">
      <c r="A5" s="3" t="inlineStr">
        <is>
          <t>Event date</t>
        </is>
      </c>
      <c r="B5" s="4" t="inlineStr"/>
    </row>
    <row r="6">
      <c r="A6" s="3" t="inlineStr">
        <is>
          <t>Headcount</t>
        </is>
      </c>
      <c r="B6" s="4" t="n"/>
    </row>
    <row r="7">
      <c r="A7" s="3" t="inlineStr">
        <is>
          <t>Budget ceiling</t>
        </is>
      </c>
      <c r="B7" s="5" t="n"/>
    </row>
    <row r="8">
      <c r="A8" s="3" t="inlineStr">
        <is>
          <t>Contingency %</t>
        </is>
      </c>
      <c r="B8" s="6" t="n">
        <v>0.12</v>
      </c>
    </row>
    <row r="10" ht="20" customHeight="1">
      <c r="A10" s="7" t="inlineStr">
        <is>
          <t>Category</t>
        </is>
      </c>
      <c r="B10" s="7" t="inlineStr">
        <is>
          <t>Line item</t>
        </is>
      </c>
      <c r="C10" s="7" t="inlineStr">
        <is>
          <t>Basis</t>
        </is>
      </c>
      <c r="D10" s="7" t="inlineStr">
        <is>
          <t>Qty</t>
        </is>
      </c>
      <c r="E10" s="7" t="inlineStr">
        <is>
          <t>Unit cost</t>
        </is>
      </c>
      <c r="F10" s="7" t="inlineStr">
        <is>
          <t>Estimate</t>
        </is>
      </c>
      <c r="G10" s="7" t="inlineStr">
        <is>
          <t>Committed</t>
        </is>
      </c>
      <c r="H10" s="7" t="inlineStr">
        <is>
          <t>Actual</t>
        </is>
      </c>
      <c r="I10" s="7" t="inlineStr">
        <is>
          <t>Variance</t>
        </is>
      </c>
      <c r="J10" s="7" t="inlineStr">
        <is>
          <t>Notes</t>
        </is>
      </c>
    </row>
    <row r="11">
      <c r="A11" s="8" t="inlineStr">
        <is>
          <t>Venue</t>
        </is>
      </c>
      <c r="B11" s="9" t="inlineStr">
        <is>
          <t>Room rental, event day</t>
        </is>
      </c>
      <c r="C11" s="10" t="inlineStr">
        <is>
          <t>flat</t>
        </is>
      </c>
      <c r="D11" s="11" t="n"/>
      <c r="E11" s="12" t="n"/>
      <c r="F11" s="13">
        <f>IF(OR(D11="",E11=""),0,D11*E11)</f>
        <v/>
      </c>
      <c r="G11" s="12" t="n"/>
      <c r="H11" s="12" t="n"/>
      <c r="I11" s="13">
        <f>IF(H11="","",H11-F11)</f>
        <v/>
      </c>
      <c r="J11" s="14" t="inlineStr"/>
    </row>
    <row r="12">
      <c r="A12" s="8" t="inlineStr">
        <is>
          <t>Venue</t>
        </is>
      </c>
      <c r="B12" s="9" t="inlineStr">
        <is>
          <t>Setup and teardown days</t>
        </is>
      </c>
      <c r="C12" s="10" t="inlineStr">
        <is>
          <t>flat</t>
        </is>
      </c>
      <c r="D12" s="11" t="n"/>
      <c r="E12" s="12" t="n"/>
      <c r="F12" s="13">
        <f>IF(OR(D12="",E12=""),0,D12*E12)</f>
        <v/>
      </c>
      <c r="G12" s="12" t="n"/>
      <c r="H12" s="12" t="n"/>
      <c r="I12" s="13">
        <f>IF(H12="","",H12-F12)</f>
        <v/>
      </c>
      <c r="J12" s="14" t="inlineStr">
        <is>
          <t>Venues often charge these as full days</t>
        </is>
      </c>
    </row>
    <row r="13">
      <c r="A13" s="8" t="inlineStr">
        <is>
          <t>Venue</t>
        </is>
      </c>
      <c r="B13" s="9" t="inlineStr">
        <is>
          <t>Security and cleaning</t>
        </is>
      </c>
      <c r="C13" s="10" t="inlineStr">
        <is>
          <t>flat</t>
        </is>
      </c>
      <c r="D13" s="11" t="n"/>
      <c r="E13" s="12" t="n"/>
      <c r="F13" s="13">
        <f>IF(OR(D13="",E13=""),0,D13*E13)</f>
        <v/>
      </c>
      <c r="G13" s="12" t="n"/>
      <c r="H13" s="12" t="n"/>
      <c r="I13" s="13">
        <f>IF(H13="","",H13-F13)</f>
        <v/>
      </c>
      <c r="J13" s="14" t="inlineStr"/>
    </row>
    <row r="14">
      <c r="A14" s="8" t="inlineStr">
        <is>
          <t>Venue</t>
        </is>
      </c>
      <c r="B14" s="9" t="inlineStr">
        <is>
          <t>Parking or validation</t>
        </is>
      </c>
      <c r="C14" s="10" t="inlineStr">
        <is>
          <t>per person</t>
        </is>
      </c>
      <c r="D14" s="11">
        <f>$B$6</f>
        <v/>
      </c>
      <c r="E14" s="12" t="n"/>
      <c r="F14" s="13">
        <f>IF(OR(D14="",E14=""),0,D14*E14)</f>
        <v/>
      </c>
      <c r="G14" s="12" t="n"/>
      <c r="H14" s="12" t="n"/>
      <c r="I14" s="13">
        <f>IF(H14="","",H14-F14)</f>
        <v/>
      </c>
      <c r="J14" s="14" t="inlineStr"/>
    </row>
    <row r="15">
      <c r="A15" s="8" t="inlineStr">
        <is>
          <t>Food and beverage</t>
        </is>
      </c>
      <c r="B15" s="9" t="inlineStr">
        <is>
          <t>Breakfast</t>
        </is>
      </c>
      <c r="C15" s="10" t="inlineStr">
        <is>
          <t>per person</t>
        </is>
      </c>
      <c r="D15" s="11">
        <f>$B$6</f>
        <v/>
      </c>
      <c r="E15" s="12" t="n"/>
      <c r="F15" s="13">
        <f>IF(OR(D15="",E15=""),0,D15*E15)</f>
        <v/>
      </c>
      <c r="G15" s="12" t="n"/>
      <c r="H15" s="12" t="n"/>
      <c r="I15" s="13">
        <f>IF(H15="","",H15-F15)</f>
        <v/>
      </c>
      <c r="J15" s="14" t="inlineStr"/>
    </row>
    <row r="16">
      <c r="A16" s="8" t="inlineStr">
        <is>
          <t>Food and beverage</t>
        </is>
      </c>
      <c r="B16" s="9" t="inlineStr">
        <is>
          <t>Lunch</t>
        </is>
      </c>
      <c r="C16" s="10" t="inlineStr">
        <is>
          <t>per person</t>
        </is>
      </c>
      <c r="D16" s="11">
        <f>$B$6</f>
        <v/>
      </c>
      <c r="E16" s="12" t="n"/>
      <c r="F16" s="13">
        <f>IF(OR(D16="",E16=""),0,D16*E16)</f>
        <v/>
      </c>
      <c r="G16" s="12" t="n"/>
      <c r="H16" s="12" t="n"/>
      <c r="I16" s="13">
        <f>IF(H16="","",H16-F16)</f>
        <v/>
      </c>
      <c r="J16" s="14" t="inlineStr"/>
    </row>
    <row r="17">
      <c r="A17" s="8" t="inlineStr">
        <is>
          <t>Food and beverage</t>
        </is>
      </c>
      <c r="B17" s="9" t="inlineStr">
        <is>
          <t>Breaks (two)</t>
        </is>
      </c>
      <c r="C17" s="10" t="inlineStr">
        <is>
          <t>per person</t>
        </is>
      </c>
      <c r="D17" s="11">
        <f>$B$6</f>
        <v/>
      </c>
      <c r="E17" s="12" t="n"/>
      <c r="F17" s="13">
        <f>IF(OR(D17="",E17=""),0,D17*E17)</f>
        <v/>
      </c>
      <c r="G17" s="12" t="n"/>
      <c r="H17" s="12" t="n"/>
      <c r="I17" s="13">
        <f>IF(H17="","",H17-F17)</f>
        <v/>
      </c>
      <c r="J17" s="14" t="inlineStr"/>
    </row>
    <row r="18">
      <c r="A18" s="8" t="inlineStr">
        <is>
          <t>Food and beverage</t>
        </is>
      </c>
      <c r="B18" s="9" t="inlineStr">
        <is>
          <t>Reception, drinks and bites</t>
        </is>
      </c>
      <c r="C18" s="10" t="inlineStr">
        <is>
          <t>per person</t>
        </is>
      </c>
      <c r="D18" s="11">
        <f>$B$6</f>
        <v/>
      </c>
      <c r="E18" s="12" t="n"/>
      <c r="F18" s="13">
        <f>IF(OR(D18="",E18=""),0,D18*E18)</f>
        <v/>
      </c>
      <c r="G18" s="12" t="n"/>
      <c r="H18" s="12" t="n"/>
      <c r="I18" s="13">
        <f>IF(H18="","",H18-F18)</f>
        <v/>
      </c>
      <c r="J18" s="14" t="inlineStr"/>
    </row>
    <row r="19">
      <c r="A19" s="8" t="inlineStr">
        <is>
          <t>Food and beverage</t>
        </is>
      </c>
      <c r="B19" s="9" t="inlineStr">
        <is>
          <t>Service charge</t>
        </is>
      </c>
      <c r="C19" s="10" t="inlineStr">
        <is>
          <t>% of F&amp;B</t>
        </is>
      </c>
      <c r="D19" s="15" t="n">
        <v>0.22</v>
      </c>
      <c r="E19" s="10" t="n"/>
      <c r="F19" s="13">
        <f>D19*SUM(F15:F18)</f>
        <v/>
      </c>
      <c r="G19" s="12" t="n"/>
      <c r="H19" s="12" t="n"/>
      <c r="I19" s="13">
        <f>IF(H19="","",H19-F19)</f>
        <v/>
      </c>
      <c r="J19" s="14" t="inlineStr">
        <is>
          <t>Set to your venue's %; applies to the F&amp;B subtotal</t>
        </is>
      </c>
    </row>
    <row r="20">
      <c r="A20" s="8" t="inlineStr">
        <is>
          <t>Food and beverage</t>
        </is>
      </c>
      <c r="B20" s="9" t="inlineStr">
        <is>
          <t>Sales tax on F&amp;B and service charge</t>
        </is>
      </c>
      <c r="C20" s="10" t="inlineStr">
        <is>
          <t>% of F&amp;B + svc</t>
        </is>
      </c>
      <c r="D20" s="16" t="n">
        <v>0.09</v>
      </c>
      <c r="E20" s="10" t="n"/>
      <c r="F20" s="13">
        <f>D20*(SUM(F15:F18)+F19)</f>
        <v/>
      </c>
      <c r="G20" s="12" t="n"/>
      <c r="H20" s="12" t="n"/>
      <c r="I20" s="13">
        <f>IF(H20="","",H20-F20)</f>
        <v/>
      </c>
      <c r="J20" s="14" t="inlineStr">
        <is>
          <t>Set to your local rate</t>
        </is>
      </c>
    </row>
    <row r="21">
      <c r="A21" s="8" t="inlineStr">
        <is>
          <t>AV and production</t>
        </is>
      </c>
      <c r="B21" s="9" t="inlineStr">
        <is>
          <t>Equipment package</t>
        </is>
      </c>
      <c r="C21" s="10" t="inlineStr">
        <is>
          <t>flat</t>
        </is>
      </c>
      <c r="D21" s="11" t="n"/>
      <c r="E21" s="12" t="n"/>
      <c r="F21" s="13">
        <f>IF(OR(D21="",E21=""),0,D21*E21)</f>
        <v/>
      </c>
      <c r="G21" s="12" t="n"/>
      <c r="H21" s="12" t="n"/>
      <c r="I21" s="13">
        <f>IF(H21="","",H21-F21)</f>
        <v/>
      </c>
      <c r="J21" s="14" t="inlineStr">
        <is>
          <t>Screens, mics, projection, lighting</t>
        </is>
      </c>
    </row>
    <row r="22">
      <c r="A22" s="8" t="inlineStr">
        <is>
          <t>AV and production</t>
        </is>
      </c>
      <c r="B22" s="9" t="inlineStr">
        <is>
          <t>Crew and technician hours</t>
        </is>
      </c>
      <c r="C22" s="10" t="inlineStr">
        <is>
          <t>flat</t>
        </is>
      </c>
      <c r="D22" s="11" t="n"/>
      <c r="E22" s="12" t="n"/>
      <c r="F22" s="13">
        <f>IF(OR(D22="",E22=""),0,D22*E22)</f>
        <v/>
      </c>
      <c r="G22" s="12" t="n"/>
      <c r="H22" s="12" t="n"/>
      <c r="I22" s="13">
        <f>IF(H22="","",H22-F22)</f>
        <v/>
      </c>
      <c r="J22" s="14" t="inlineStr"/>
    </row>
    <row r="23">
      <c r="A23" s="8" t="inlineStr">
        <is>
          <t>AV and production</t>
        </is>
      </c>
      <c r="B23" s="9" t="inlineStr">
        <is>
          <t>AV overtime buffer</t>
        </is>
      </c>
      <c r="C23" s="10" t="inlineStr">
        <is>
          <t>flat</t>
        </is>
      </c>
      <c r="D23" s="11" t="n"/>
      <c r="E23" s="12" t="n"/>
      <c r="F23" s="13">
        <f>IF(OR(D23="",E23=""),0,D23*E23)</f>
        <v/>
      </c>
      <c r="G23" s="12" t="n"/>
      <c r="H23" s="12" t="n"/>
      <c r="I23" s="13">
        <f>IF(H23="","",H23-F23)</f>
        <v/>
      </c>
      <c r="J23" s="14" t="inlineStr">
        <is>
          <t>For when the day runs long</t>
        </is>
      </c>
    </row>
    <row r="24">
      <c r="A24" s="8" t="inlineStr">
        <is>
          <t>AV and production</t>
        </is>
      </c>
      <c r="B24" s="9" t="inlineStr">
        <is>
          <t>Power, rigging and Wi-Fi upgrade</t>
        </is>
      </c>
      <c r="C24" s="10" t="inlineStr">
        <is>
          <t>flat</t>
        </is>
      </c>
      <c r="D24" s="11" t="n"/>
      <c r="E24" s="12" t="n"/>
      <c r="F24" s="13">
        <f>IF(OR(D24="",E24=""),0,D24*E24)</f>
        <v/>
      </c>
      <c r="G24" s="12" t="n"/>
      <c r="H24" s="12" t="n"/>
      <c r="I24" s="13">
        <f>IF(H24="","",H24-F24)</f>
        <v/>
      </c>
      <c r="J24" s="14" t="inlineStr"/>
    </row>
    <row r="25">
      <c r="A25" s="8" t="inlineStr">
        <is>
          <t>Speakers and talent</t>
        </is>
      </c>
      <c r="B25" s="9" t="inlineStr">
        <is>
          <t>Keynote fee</t>
        </is>
      </c>
      <c r="C25" s="10" t="inlineStr">
        <is>
          <t>flat</t>
        </is>
      </c>
      <c r="D25" s="11" t="n"/>
      <c r="E25" s="12" t="n"/>
      <c r="F25" s="13">
        <f>IF(OR(D25="",E25=""),0,D25*E25)</f>
        <v/>
      </c>
      <c r="G25" s="12" t="n"/>
      <c r="H25" s="12" t="n"/>
      <c r="I25" s="13">
        <f>IF(H25="","",H25-F25)</f>
        <v/>
      </c>
      <c r="J25" s="14" t="inlineStr"/>
    </row>
    <row r="26">
      <c r="A26" s="8" t="inlineStr">
        <is>
          <t>Speakers and talent</t>
        </is>
      </c>
      <c r="B26" s="9" t="inlineStr">
        <is>
          <t>Speaker travel and lodging</t>
        </is>
      </c>
      <c r="C26" s="10" t="inlineStr">
        <is>
          <t>flat</t>
        </is>
      </c>
      <c r="D26" s="11" t="n"/>
      <c r="E26" s="12" t="n"/>
      <c r="F26" s="13">
        <f>IF(OR(D26="",E26=""),0,D26*E26)</f>
        <v/>
      </c>
      <c r="G26" s="12" t="n"/>
      <c r="H26" s="12" t="n"/>
      <c r="I26" s="13">
        <f>IF(H26="","",H26-F26)</f>
        <v/>
      </c>
      <c r="J26" s="14" t="inlineStr"/>
    </row>
    <row r="27">
      <c r="A27" s="8" t="inlineStr">
        <is>
          <t>Speakers and talent</t>
        </is>
      </c>
      <c r="B27" s="9" t="inlineStr">
        <is>
          <t>Moderator or host</t>
        </is>
      </c>
      <c r="C27" s="10" t="inlineStr">
        <is>
          <t>flat</t>
        </is>
      </c>
      <c r="D27" s="11" t="n"/>
      <c r="E27" s="12" t="n"/>
      <c r="F27" s="13">
        <f>IF(OR(D27="",E27=""),0,D27*E27)</f>
        <v/>
      </c>
      <c r="G27" s="12" t="n"/>
      <c r="H27" s="12" t="n"/>
      <c r="I27" s="13">
        <f>IF(H27="","",H27-F27)</f>
        <v/>
      </c>
      <c r="J27" s="14" t="inlineStr"/>
    </row>
    <row r="28">
      <c r="A28" s="8" t="inlineStr">
        <is>
          <t>Marketing and registration</t>
        </is>
      </c>
      <c r="B28" s="9" t="inlineStr">
        <is>
          <t>Registration platform</t>
        </is>
      </c>
      <c r="C28" s="10" t="inlineStr">
        <is>
          <t>flat</t>
        </is>
      </c>
      <c r="D28" s="11" t="n"/>
      <c r="E28" s="12" t="n"/>
      <c r="F28" s="13">
        <f>IF(OR(D28="",E28=""),0,D28*E28)</f>
        <v/>
      </c>
      <c r="G28" s="12" t="n"/>
      <c r="H28" s="12" t="n"/>
      <c r="I28" s="13">
        <f>IF(H28="","",H28-F28)</f>
        <v/>
      </c>
      <c r="J28" s="14" t="inlineStr"/>
    </row>
    <row r="29">
      <c r="A29" s="8" t="inlineStr">
        <is>
          <t>Marketing and registration</t>
        </is>
      </c>
      <c r="B29" s="9" t="inlineStr">
        <is>
          <t>Card processing fees</t>
        </is>
      </c>
      <c r="C29" s="10" t="inlineStr">
        <is>
          <t>flat</t>
        </is>
      </c>
      <c r="D29" s="11" t="n"/>
      <c r="E29" s="12" t="n"/>
      <c r="F29" s="13">
        <f>IF(OR(D29="",E29=""),0,D29*E29)</f>
        <v/>
      </c>
      <c r="G29" s="12" t="n"/>
      <c r="H29" s="12" t="n"/>
      <c r="I29" s="13">
        <f>IF(H29="","",H29-F29)</f>
        <v/>
      </c>
      <c r="J29" s="14" t="inlineStr">
        <is>
          <t>Roughly 3% of ticket revenue</t>
        </is>
      </c>
    </row>
    <row r="30">
      <c r="A30" s="8" t="inlineStr">
        <is>
          <t>Marketing and registration</t>
        </is>
      </c>
      <c r="B30" s="9" t="inlineStr">
        <is>
          <t>Promotion and paid social</t>
        </is>
      </c>
      <c r="C30" s="10" t="inlineStr">
        <is>
          <t>flat</t>
        </is>
      </c>
      <c r="D30" s="11" t="n"/>
      <c r="E30" s="12" t="n"/>
      <c r="F30" s="13">
        <f>IF(OR(D30="",E30=""),0,D30*E30)</f>
        <v/>
      </c>
      <c r="G30" s="12" t="n"/>
      <c r="H30" s="12" t="n"/>
      <c r="I30" s="13">
        <f>IF(H30="","",H30-F30)</f>
        <v/>
      </c>
      <c r="J30" s="14" t="inlineStr"/>
    </row>
    <row r="31">
      <c r="A31" s="8" t="inlineStr">
        <is>
          <t>Marketing and registration</t>
        </is>
      </c>
      <c r="B31" s="9" t="inlineStr">
        <is>
          <t>Printing, badges and signage</t>
        </is>
      </c>
      <c r="C31" s="10" t="inlineStr">
        <is>
          <t>flat</t>
        </is>
      </c>
      <c r="D31" s="11" t="n"/>
      <c r="E31" s="12" t="n"/>
      <c r="F31" s="13">
        <f>IF(OR(D31="",E31=""),0,D31*E31)</f>
        <v/>
      </c>
      <c r="G31" s="12" t="n"/>
      <c r="H31" s="12" t="n"/>
      <c r="I31" s="13">
        <f>IF(H31="","",H31-F31)</f>
        <v/>
      </c>
      <c r="J31" s="14" t="inlineStr"/>
    </row>
    <row r="32">
      <c r="A32" s="8" t="inlineStr">
        <is>
          <t>Staffing</t>
        </is>
      </c>
      <c r="B32" s="9" t="inlineStr">
        <is>
          <t>On-site staff and temps</t>
        </is>
      </c>
      <c r="C32" s="10" t="inlineStr">
        <is>
          <t>flat</t>
        </is>
      </c>
      <c r="D32" s="11" t="n"/>
      <c r="E32" s="12" t="n"/>
      <c r="F32" s="13">
        <f>IF(OR(D32="",E32=""),0,D32*E32)</f>
        <v/>
      </c>
      <c r="G32" s="12" t="n"/>
      <c r="H32" s="12" t="n"/>
      <c r="I32" s="13">
        <f>IF(H32="","",H32-F32)</f>
        <v/>
      </c>
      <c r="J32" s="14" t="inlineStr"/>
    </row>
    <row r="33">
      <c r="A33" s="8" t="inlineStr">
        <is>
          <t>Staffing</t>
        </is>
      </c>
      <c r="B33" s="9" t="inlineStr">
        <is>
          <t>Photographer</t>
        </is>
      </c>
      <c r="C33" s="10" t="inlineStr">
        <is>
          <t>flat</t>
        </is>
      </c>
      <c r="D33" s="11" t="n"/>
      <c r="E33" s="12" t="n"/>
      <c r="F33" s="13">
        <f>IF(OR(D33="",E33=""),0,D33*E33)</f>
        <v/>
      </c>
      <c r="G33" s="12" t="n"/>
      <c r="H33" s="12" t="n"/>
      <c r="I33" s="13">
        <f>IF(H33="","",H33-F33)</f>
        <v/>
      </c>
      <c r="J33" s="14" t="inlineStr"/>
    </row>
    <row r="34">
      <c r="A34" s="8" t="inlineStr">
        <is>
          <t>Staffing</t>
        </is>
      </c>
      <c r="B34" s="9" t="inlineStr">
        <is>
          <t>Gratuities</t>
        </is>
      </c>
      <c r="C34" s="10" t="inlineStr">
        <is>
          <t>flat</t>
        </is>
      </c>
      <c r="D34" s="11" t="n"/>
      <c r="E34" s="12" t="n"/>
      <c r="F34" s="13">
        <f>IF(OR(D34="",E34=""),0,D34*E34)</f>
        <v/>
      </c>
      <c r="G34" s="12" t="n"/>
      <c r="H34" s="12" t="n"/>
      <c r="I34" s="13">
        <f>IF(H34="","",H34-F34)</f>
        <v/>
      </c>
      <c r="J34" s="14" t="inlineStr"/>
    </row>
    <row r="35">
      <c r="A35" s="8" t="inlineStr">
        <is>
          <t>Technology</t>
        </is>
      </c>
      <c r="B35" s="9" t="inlineStr">
        <is>
          <t>Event app</t>
        </is>
      </c>
      <c r="C35" s="10" t="inlineStr">
        <is>
          <t>flat</t>
        </is>
      </c>
      <c r="D35" s="11" t="n"/>
      <c r="E35" s="12" t="n"/>
      <c r="F35" s="13">
        <f>IF(OR(D35="",E35=""),0,D35*E35)</f>
        <v/>
      </c>
      <c r="G35" s="12" t="n"/>
      <c r="H35" s="12" t="n"/>
      <c r="I35" s="13">
        <f>IF(H35="","",H35-F35)</f>
        <v/>
      </c>
      <c r="J35" s="14" t="inlineStr"/>
    </row>
    <row r="36">
      <c r="A36" s="8" t="inlineStr">
        <is>
          <t>Technology</t>
        </is>
      </c>
      <c r="B36" s="9" t="inlineStr">
        <is>
          <t>Streaming for hybrid</t>
        </is>
      </c>
      <c r="C36" s="10" t="inlineStr">
        <is>
          <t>flat</t>
        </is>
      </c>
      <c r="D36" s="11" t="n"/>
      <c r="E36" s="12" t="n"/>
      <c r="F36" s="13">
        <f>IF(OR(D36="",E36=""),0,D36*E36)</f>
        <v/>
      </c>
      <c r="G36" s="12" t="n"/>
      <c r="H36" s="12" t="n"/>
      <c r="I36" s="13">
        <f>IF(H36="","",H36-F36)</f>
        <v/>
      </c>
      <c r="J36" s="14" t="inlineStr">
        <is>
          <t>Leave at 0 if in-person only</t>
        </is>
      </c>
    </row>
    <row r="37">
      <c r="A37" s="8" t="inlineStr">
        <is>
          <t>Technology</t>
        </is>
      </c>
      <c r="B37" s="9" t="inlineStr">
        <is>
          <t>Badge printing on site</t>
        </is>
      </c>
      <c r="C37" s="10" t="inlineStr">
        <is>
          <t>flat</t>
        </is>
      </c>
      <c r="D37" s="11" t="n"/>
      <c r="E37" s="12" t="n"/>
      <c r="F37" s="13">
        <f>IF(OR(D37="",E37=""),0,D37*E37)</f>
        <v/>
      </c>
      <c r="G37" s="12" t="n"/>
      <c r="H37" s="12" t="n"/>
      <c r="I37" s="13">
        <f>IF(H37="","",H37-F37)</f>
        <v/>
      </c>
      <c r="J37" s="14" t="inlineStr"/>
    </row>
    <row r="38">
      <c r="A38" s="8" t="inlineStr">
        <is>
          <t>Logistics</t>
        </is>
      </c>
      <c r="B38" s="9" t="inlineStr">
        <is>
          <t>Shipping and storage</t>
        </is>
      </c>
      <c r="C38" s="10" t="inlineStr">
        <is>
          <t>flat</t>
        </is>
      </c>
      <c r="D38" s="11" t="n"/>
      <c r="E38" s="12" t="n"/>
      <c r="F38" s="13">
        <f>IF(OR(D38="",E38=""),0,D38*E38)</f>
        <v/>
      </c>
      <c r="G38" s="12" t="n"/>
      <c r="H38" s="12" t="n"/>
      <c r="I38" s="13">
        <f>IF(H38="","",H38-F38)</f>
        <v/>
      </c>
      <c r="J38" s="14" t="inlineStr"/>
    </row>
    <row r="39">
      <c r="A39" s="8" t="inlineStr">
        <is>
          <t>Logistics</t>
        </is>
      </c>
      <c r="B39" s="9" t="inlineStr">
        <is>
          <t>Ground transport</t>
        </is>
      </c>
      <c r="C39" s="10" t="inlineStr">
        <is>
          <t>flat</t>
        </is>
      </c>
      <c r="D39" s="11" t="n"/>
      <c r="E39" s="12" t="n"/>
      <c r="F39" s="13">
        <f>IF(OR(D39="",E39=""),0,D39*E39)</f>
        <v/>
      </c>
      <c r="G39" s="12" t="n"/>
      <c r="H39" s="12" t="n"/>
      <c r="I39" s="13">
        <f>IF(H39="","",H39-F39)</f>
        <v/>
      </c>
      <c r="J39" s="14" t="inlineStr"/>
    </row>
    <row r="40">
      <c r="A40" s="8" t="inlineStr">
        <is>
          <t>Logistics</t>
        </is>
      </c>
      <c r="B40" s="9" t="inlineStr">
        <is>
          <t>Insurance and permits</t>
        </is>
      </c>
      <c r="C40" s="10" t="inlineStr">
        <is>
          <t>flat</t>
        </is>
      </c>
      <c r="D40" s="11" t="n"/>
      <c r="E40" s="12" t="n"/>
      <c r="F40" s="13">
        <f>IF(OR(D40="",E40=""),0,D40*E40)</f>
        <v/>
      </c>
      <c r="G40" s="12" t="n"/>
      <c r="H40" s="12" t="n"/>
      <c r="I40" s="13">
        <f>IF(H40="","",H40-F40)</f>
        <v/>
      </c>
      <c r="J40" s="14" t="inlineStr"/>
    </row>
    <row r="41">
      <c r="A41" s="8" t="inlineStr">
        <is>
          <t>Gifts and decor</t>
        </is>
      </c>
      <c r="B41" s="9" t="inlineStr">
        <is>
          <t>Attendee gifts</t>
        </is>
      </c>
      <c r="C41" s="10" t="inlineStr">
        <is>
          <t>per person</t>
        </is>
      </c>
      <c r="D41" s="11">
        <f>$B$6</f>
        <v/>
      </c>
      <c r="E41" s="12" t="n"/>
      <c r="F41" s="13">
        <f>IF(OR(D41="",E41=""),0,D41*E41)</f>
        <v/>
      </c>
      <c r="G41" s="12" t="n"/>
      <c r="H41" s="12" t="n"/>
      <c r="I41" s="13">
        <f>IF(H41="","",H41-F41)</f>
        <v/>
      </c>
      <c r="J41" s="14" t="inlineStr"/>
    </row>
    <row r="42">
      <c r="A42" s="8" t="inlineStr">
        <is>
          <t>Gifts and decor</t>
        </is>
      </c>
      <c r="B42" s="9" t="inlineStr">
        <is>
          <t>Decor and florals</t>
        </is>
      </c>
      <c r="C42" s="10" t="inlineStr">
        <is>
          <t>flat</t>
        </is>
      </c>
      <c r="D42" s="11" t="n"/>
      <c r="E42" s="12" t="n"/>
      <c r="F42" s="13">
        <f>IF(OR(D42="",E42=""),0,D42*E42)</f>
        <v/>
      </c>
      <c r="G42" s="12" t="n"/>
      <c r="H42" s="12" t="n"/>
      <c r="I42" s="13">
        <f>IF(H42="","",H42-F42)</f>
        <v/>
      </c>
      <c r="J42" s="14" t="inlineStr"/>
    </row>
    <row r="43">
      <c r="A43" s="17" t="inlineStr">
        <is>
          <t>Contingency</t>
        </is>
      </c>
      <c r="B43" s="9" t="inlineStr">
        <is>
          <t>Set aside first, spend last</t>
        </is>
      </c>
      <c r="C43" s="10" t="inlineStr">
        <is>
          <t>% of ceiling</t>
        </is>
      </c>
      <c r="D43" s="10" t="n"/>
      <c r="E43" s="10" t="n"/>
      <c r="F43" s="13">
        <f>B8*B7</f>
        <v/>
      </c>
      <c r="G43" s="10" t="n"/>
      <c r="H43" s="10" t="n"/>
      <c r="I43" s="10" t="n"/>
      <c r="J43" s="10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</row>
    <row r="45">
      <c r="A45" s="18" t="n"/>
      <c r="B45" s="18" t="n"/>
      <c r="C45" s="18" t="n"/>
      <c r="D45" s="18" t="n"/>
      <c r="E45" s="19" t="inlineStr">
        <is>
          <t>Total estimate, before contingency</t>
        </is>
      </c>
      <c r="F45" s="20">
        <f>SUM(F11:F42)</f>
        <v/>
      </c>
      <c r="G45" s="18" t="n"/>
      <c r="H45" s="18" t="n"/>
      <c r="I45" s="18" t="n"/>
      <c r="J45" s="18" t="n"/>
    </row>
    <row r="46">
      <c r="A46" s="18" t="n"/>
      <c r="B46" s="18" t="n"/>
      <c r="C46" s="18" t="n"/>
      <c r="D46" s="18" t="n"/>
      <c r="E46" s="19" t="inlineStr">
        <is>
          <t>Contingency</t>
        </is>
      </c>
      <c r="F46" s="20">
        <f>F43</f>
        <v/>
      </c>
      <c r="G46" s="18" t="n"/>
      <c r="H46" s="18" t="n"/>
      <c r="I46" s="18" t="n"/>
      <c r="J46" s="18" t="n"/>
    </row>
    <row r="47">
      <c r="A47" s="18" t="n"/>
      <c r="B47" s="18" t="n"/>
      <c r="C47" s="18" t="n"/>
      <c r="D47" s="18" t="n"/>
      <c r="E47" s="19" t="inlineStr">
        <is>
          <t>Total estimate, with contingency</t>
        </is>
      </c>
      <c r="F47" s="21">
        <f>F45+F46</f>
        <v/>
      </c>
      <c r="G47" s="18" t="n"/>
      <c r="H47" s="18" t="n"/>
      <c r="I47" s="18" t="n"/>
      <c r="J47" s="18" t="n"/>
    </row>
    <row r="48">
      <c r="A48" s="18" t="n"/>
      <c r="B48" s="18" t="n"/>
      <c r="C48" s="18" t="n"/>
      <c r="D48" s="18" t="n"/>
      <c r="E48" s="19" t="inlineStr">
        <is>
          <t>Left under the ceiling</t>
        </is>
      </c>
      <c r="F48" s="21">
        <f>B7-F47</f>
        <v/>
      </c>
      <c r="G48" s="18" t="n"/>
      <c r="H48" s="18" t="n"/>
      <c r="I48" s="18" t="n"/>
      <c r="J48" s="18" t="n"/>
    </row>
    <row r="49">
      <c r="A49" s="18" t="n"/>
      <c r="B49" s="18" t="n"/>
      <c r="C49" s="18" t="n"/>
      <c r="D49" s="18" t="n"/>
      <c r="E49" s="19" t="inlineStr">
        <is>
          <t>Estimated cost per attendee</t>
        </is>
      </c>
      <c r="F49" s="20">
        <f>IF(B6&gt;0,F47/B6,"")</f>
        <v/>
      </c>
      <c r="G49" s="18" t="n"/>
      <c r="H49" s="18" t="n"/>
      <c r="I49" s="18" t="n"/>
      <c r="J49" s="18" t="n"/>
    </row>
    <row r="50">
      <c r="A50" s="18" t="n"/>
      <c r="B50" s="18" t="n"/>
      <c r="C50" s="18" t="n"/>
      <c r="D50" s="18" t="n"/>
      <c r="E50" s="19" t="inlineStr">
        <is>
          <t>Committed so far</t>
        </is>
      </c>
      <c r="F50" s="20">
        <f>SUM(G11:G42)</f>
        <v/>
      </c>
      <c r="G50" s="18" t="n"/>
      <c r="H50" s="18" t="n"/>
      <c r="I50" s="18" t="n"/>
      <c r="J50" s="18" t="n"/>
    </row>
    <row r="51">
      <c r="A51" s="18" t="n"/>
      <c r="B51" s="18" t="n"/>
      <c r="C51" s="18" t="n"/>
      <c r="D51" s="18" t="n"/>
      <c r="E51" s="19" t="inlineStr">
        <is>
          <t>Actual so far</t>
        </is>
      </c>
      <c r="F51" s="20">
        <f>SUM(H11:H42)</f>
        <v/>
      </c>
      <c r="G51" s="18" t="n"/>
      <c r="H51" s="18" t="n"/>
      <c r="I51" s="18" t="n"/>
      <c r="J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</row>
    <row r="54">
      <c r="A54" s="22" t="inlineStr">
        <is>
          <t>By category</t>
        </is>
      </c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</row>
    <row r="55">
      <c r="A55" s="23" t="inlineStr">
        <is>
          <t>Category</t>
        </is>
      </c>
      <c r="B55" s="23" t="inlineStr">
        <is>
          <t>Estimate</t>
        </is>
      </c>
      <c r="C55" s="23" t="inlineStr">
        <is>
          <t>Share of total</t>
        </is>
      </c>
      <c r="D55" s="23" t="inlineStr">
        <is>
          <t>Actual</t>
        </is>
      </c>
      <c r="E55" s="18" t="n"/>
      <c r="F55" s="18" t="n"/>
      <c r="G55" s="18" t="n"/>
      <c r="H55" s="18" t="n"/>
      <c r="I55" s="18" t="n"/>
      <c r="J55" s="18" t="n"/>
    </row>
    <row r="56">
      <c r="A56" s="9" t="inlineStr">
        <is>
          <t>Venue</t>
        </is>
      </c>
      <c r="B56" s="13">
        <f>SUM(F11:F14)</f>
        <v/>
      </c>
      <c r="C56" s="24">
        <f>IF($F$45&gt;0,B56/$F$45,"")</f>
        <v/>
      </c>
      <c r="D56" s="13">
        <f>SUM(H11:H14)</f>
        <v/>
      </c>
      <c r="E56" s="18" t="n"/>
      <c r="F56" s="18" t="n"/>
      <c r="G56" s="18" t="n"/>
      <c r="H56" s="18" t="n"/>
      <c r="I56" s="18" t="n"/>
      <c r="J56" s="18" t="n"/>
    </row>
    <row r="57">
      <c r="A57" s="9" t="inlineStr">
        <is>
          <t>Food and beverage</t>
        </is>
      </c>
      <c r="B57" s="13">
        <f>SUM(F15:F20)</f>
        <v/>
      </c>
      <c r="C57" s="24">
        <f>IF($F$45&gt;0,B57/$F$45,"")</f>
        <v/>
      </c>
      <c r="D57" s="13">
        <f>SUM(H15:H20)</f>
        <v/>
      </c>
      <c r="E57" s="18" t="n"/>
      <c r="F57" s="18" t="n"/>
      <c r="G57" s="18" t="n"/>
      <c r="H57" s="18" t="n"/>
      <c r="I57" s="18" t="n"/>
      <c r="J57" s="18" t="n"/>
    </row>
    <row r="58">
      <c r="A58" s="9" t="inlineStr">
        <is>
          <t>AV and production</t>
        </is>
      </c>
      <c r="B58" s="13">
        <f>SUM(F21:F24)</f>
        <v/>
      </c>
      <c r="C58" s="24">
        <f>IF($F$45&gt;0,B58/$F$45,"")</f>
        <v/>
      </c>
      <c r="D58" s="13">
        <f>SUM(H21:H24)</f>
        <v/>
      </c>
      <c r="E58" s="18" t="n"/>
      <c r="F58" s="18" t="n"/>
      <c r="G58" s="18" t="n"/>
      <c r="H58" s="18" t="n"/>
      <c r="I58" s="18" t="n"/>
      <c r="J58" s="18" t="n"/>
    </row>
    <row r="59">
      <c r="A59" s="9" t="inlineStr">
        <is>
          <t>Speakers and talent</t>
        </is>
      </c>
      <c r="B59" s="13">
        <f>SUM(F25:F27)</f>
        <v/>
      </c>
      <c r="C59" s="24">
        <f>IF($F$45&gt;0,B59/$F$45,"")</f>
        <v/>
      </c>
      <c r="D59" s="13">
        <f>SUM(H25:H27)</f>
        <v/>
      </c>
      <c r="E59" s="18" t="n"/>
      <c r="F59" s="18" t="n"/>
      <c r="G59" s="18" t="n"/>
      <c r="H59" s="18" t="n"/>
      <c r="I59" s="18" t="n"/>
      <c r="J59" s="18" t="n"/>
    </row>
    <row r="60">
      <c r="A60" s="9" t="inlineStr">
        <is>
          <t>Marketing and registration</t>
        </is>
      </c>
      <c r="B60" s="13">
        <f>SUM(F28:F31)</f>
        <v/>
      </c>
      <c r="C60" s="24">
        <f>IF($F$45&gt;0,B60/$F$45,"")</f>
        <v/>
      </c>
      <c r="D60" s="13">
        <f>SUM(H28:H31)</f>
        <v/>
      </c>
      <c r="E60" s="18" t="n"/>
      <c r="F60" s="18" t="n"/>
      <c r="G60" s="18" t="n"/>
      <c r="H60" s="18" t="n"/>
      <c r="I60" s="18" t="n"/>
      <c r="J60" s="18" t="n"/>
    </row>
    <row r="61">
      <c r="A61" s="9" t="inlineStr">
        <is>
          <t>Staffing</t>
        </is>
      </c>
      <c r="B61" s="13">
        <f>SUM(F32:F34)</f>
        <v/>
      </c>
      <c r="C61" s="24">
        <f>IF($F$45&gt;0,B61/$F$45,"")</f>
        <v/>
      </c>
      <c r="D61" s="13">
        <f>SUM(H32:H34)</f>
        <v/>
      </c>
      <c r="E61" s="18" t="n"/>
      <c r="F61" s="18" t="n"/>
      <c r="G61" s="18" t="n"/>
      <c r="H61" s="18" t="n"/>
      <c r="I61" s="18" t="n"/>
      <c r="J61" s="18" t="n"/>
    </row>
    <row r="62">
      <c r="A62" s="9" t="inlineStr">
        <is>
          <t>Technology</t>
        </is>
      </c>
      <c r="B62" s="13">
        <f>SUM(F35:F37)</f>
        <v/>
      </c>
      <c r="C62" s="24">
        <f>IF($F$45&gt;0,B62/$F$45,"")</f>
        <v/>
      </c>
      <c r="D62" s="13">
        <f>SUM(H35:H37)</f>
        <v/>
      </c>
      <c r="E62" s="18" t="n"/>
      <c r="F62" s="18" t="n"/>
      <c r="G62" s="18" t="n"/>
      <c r="H62" s="18" t="n"/>
      <c r="I62" s="18" t="n"/>
      <c r="J62" s="18" t="n"/>
    </row>
    <row r="63">
      <c r="A63" s="9" t="inlineStr">
        <is>
          <t>Logistics</t>
        </is>
      </c>
      <c r="B63" s="13">
        <f>SUM(F38:F40)</f>
        <v/>
      </c>
      <c r="C63" s="24">
        <f>IF($F$45&gt;0,B63/$F$45,"")</f>
        <v/>
      </c>
      <c r="D63" s="13">
        <f>SUM(H38:H40)</f>
        <v/>
      </c>
      <c r="E63" s="18" t="n"/>
      <c r="F63" s="18" t="n"/>
      <c r="G63" s="18" t="n"/>
      <c r="H63" s="18" t="n"/>
      <c r="I63" s="18" t="n"/>
      <c r="J63" s="18" t="n"/>
    </row>
    <row r="64">
      <c r="A64" s="9" t="inlineStr">
        <is>
          <t>Gifts and decor</t>
        </is>
      </c>
      <c r="B64" s="13">
        <f>SUM(F41:F42)</f>
        <v/>
      </c>
      <c r="C64" s="24">
        <f>IF($F$45&gt;0,B64/$F$45,"")</f>
        <v/>
      </c>
      <c r="D64" s="13">
        <f>SUM(H41:H42)</f>
        <v/>
      </c>
      <c r="E64" s="18" t="n"/>
      <c r="F64" s="18" t="n"/>
      <c r="G64" s="18" t="n"/>
      <c r="H64" s="18" t="n"/>
      <c r="I64" s="18" t="n"/>
      <c r="J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3" customWidth="1" min="3" max="3"/>
    <col width="10" customWidth="1" min="4" max="4"/>
    <col width="13" customWidth="1" min="5" max="5"/>
    <col width="14" customWidth="1" min="6" max="6"/>
    <col width="14" customWidth="1" min="7" max="7"/>
    <col width="14" customWidth="1" min="8" max="8"/>
    <col width="14" customWidth="1" min="9" max="9"/>
    <col width="40" customWidth="1" min="10" max="10"/>
  </cols>
  <sheetData>
    <row r="1">
      <c r="A1" s="1" t="inlineStr">
        <is>
          <t>Event budget: worked example (illustrative numbers, not quotes)</t>
        </is>
      </c>
    </row>
    <row r="2">
      <c r="A2" s="2" t="inlineStr">
        <is>
          <t>noah-cheyer.com/templates/event-budget-template · Fill the shaded cells. Everything else calculates.</t>
        </is>
      </c>
    </row>
    <row r="4">
      <c r="A4" s="3" t="inlineStr">
        <is>
          <t>Event name</t>
        </is>
      </c>
      <c r="B4" s="4" t="inlineStr">
        <is>
          <t>150-person one-day conference</t>
        </is>
      </c>
    </row>
    <row r="5">
      <c r="A5" s="3" t="inlineStr">
        <is>
          <t>Event date</t>
        </is>
      </c>
      <c r="B5" s="4" t="inlineStr"/>
    </row>
    <row r="6">
      <c r="A6" s="3" t="inlineStr">
        <is>
          <t>Headcount</t>
        </is>
      </c>
      <c r="B6" s="4" t="n">
        <v>150</v>
      </c>
    </row>
    <row r="7">
      <c r="A7" s="3" t="inlineStr">
        <is>
          <t>Budget ceiling</t>
        </is>
      </c>
      <c r="B7" s="5" t="n">
        <v>120000</v>
      </c>
    </row>
    <row r="8">
      <c r="A8" s="3" t="inlineStr">
        <is>
          <t>Contingency %</t>
        </is>
      </c>
      <c r="B8" s="6" t="n">
        <v>0.12</v>
      </c>
    </row>
    <row r="10" ht="20" customHeight="1">
      <c r="A10" s="7" t="inlineStr">
        <is>
          <t>Category</t>
        </is>
      </c>
      <c r="B10" s="7" t="inlineStr">
        <is>
          <t>Line item</t>
        </is>
      </c>
      <c r="C10" s="7" t="inlineStr">
        <is>
          <t>Basis</t>
        </is>
      </c>
      <c r="D10" s="7" t="inlineStr">
        <is>
          <t>Qty</t>
        </is>
      </c>
      <c r="E10" s="7" t="inlineStr">
        <is>
          <t>Unit cost</t>
        </is>
      </c>
      <c r="F10" s="7" t="inlineStr">
        <is>
          <t>Estimate</t>
        </is>
      </c>
      <c r="G10" s="7" t="inlineStr">
        <is>
          <t>Committed</t>
        </is>
      </c>
      <c r="H10" s="7" t="inlineStr">
        <is>
          <t>Actual</t>
        </is>
      </c>
      <c r="I10" s="7" t="inlineStr">
        <is>
          <t>Variance</t>
        </is>
      </c>
      <c r="J10" s="7" t="inlineStr">
        <is>
          <t>Notes</t>
        </is>
      </c>
    </row>
    <row r="11">
      <c r="A11" s="8" t="inlineStr">
        <is>
          <t>Venue</t>
        </is>
      </c>
      <c r="B11" s="9" t="inlineStr">
        <is>
          <t>Room rental, event day</t>
        </is>
      </c>
      <c r="C11" s="10" t="inlineStr">
        <is>
          <t>flat</t>
        </is>
      </c>
      <c r="D11" s="11" t="n">
        <v>1</v>
      </c>
      <c r="E11" s="12" t="n">
        <v>8000</v>
      </c>
      <c r="F11" s="13">
        <f>IF(OR(D11="",E11=""),0,D11*E11)</f>
        <v/>
      </c>
      <c r="G11" s="12" t="n"/>
      <c r="H11" s="12" t="n"/>
      <c r="I11" s="13">
        <f>IF(H11="","",H11-F11)</f>
        <v/>
      </c>
      <c r="J11" s="14" t="inlineStr"/>
    </row>
    <row r="12">
      <c r="A12" s="8" t="inlineStr">
        <is>
          <t>Venue</t>
        </is>
      </c>
      <c r="B12" s="9" t="inlineStr">
        <is>
          <t>Setup and teardown days</t>
        </is>
      </c>
      <c r="C12" s="10" t="inlineStr">
        <is>
          <t>flat</t>
        </is>
      </c>
      <c r="D12" s="11" t="n">
        <v>1</v>
      </c>
      <c r="E12" s="12" t="n">
        <v>2500</v>
      </c>
      <c r="F12" s="13">
        <f>IF(OR(D12="",E12=""),0,D12*E12)</f>
        <v/>
      </c>
      <c r="G12" s="12" t="n"/>
      <c r="H12" s="12" t="n"/>
      <c r="I12" s="13">
        <f>IF(H12="","",H12-F12)</f>
        <v/>
      </c>
      <c r="J12" s="14" t="inlineStr">
        <is>
          <t>Venues often charge these as full days</t>
        </is>
      </c>
    </row>
    <row r="13">
      <c r="A13" s="8" t="inlineStr">
        <is>
          <t>Venue</t>
        </is>
      </c>
      <c r="B13" s="9" t="inlineStr">
        <is>
          <t>Security and cleaning</t>
        </is>
      </c>
      <c r="C13" s="10" t="inlineStr">
        <is>
          <t>flat</t>
        </is>
      </c>
      <c r="D13" s="11" t="n">
        <v>1</v>
      </c>
      <c r="E13" s="12" t="n">
        <v>900</v>
      </c>
      <c r="F13" s="13">
        <f>IF(OR(D13="",E13=""),0,D13*E13)</f>
        <v/>
      </c>
      <c r="G13" s="12" t="n"/>
      <c r="H13" s="12" t="n"/>
      <c r="I13" s="13">
        <f>IF(H13="","",H13-F13)</f>
        <v/>
      </c>
      <c r="J13" s="14" t="inlineStr"/>
    </row>
    <row r="14">
      <c r="A14" s="8" t="inlineStr">
        <is>
          <t>Venue</t>
        </is>
      </c>
      <c r="B14" s="9" t="inlineStr">
        <is>
          <t>Parking or validation</t>
        </is>
      </c>
      <c r="C14" s="10" t="inlineStr">
        <is>
          <t>per person</t>
        </is>
      </c>
      <c r="D14" s="11" t="n">
        <v>60</v>
      </c>
      <c r="E14" s="12" t="n">
        <v>15</v>
      </c>
      <c r="F14" s="13">
        <f>IF(OR(D14="",E14=""),0,D14*E14)</f>
        <v/>
      </c>
      <c r="G14" s="12" t="n"/>
      <c r="H14" s="12" t="n"/>
      <c r="I14" s="13">
        <f>IF(H14="","",H14-F14)</f>
        <v/>
      </c>
      <c r="J14" s="14" t="inlineStr"/>
    </row>
    <row r="15">
      <c r="A15" s="8" t="inlineStr">
        <is>
          <t>Food and beverage</t>
        </is>
      </c>
      <c r="B15" s="9" t="inlineStr">
        <is>
          <t>Breakfast</t>
        </is>
      </c>
      <c r="C15" s="10" t="inlineStr">
        <is>
          <t>per person</t>
        </is>
      </c>
      <c r="D15" s="11" t="n">
        <v>150</v>
      </c>
      <c r="E15" s="12" t="n">
        <v>32</v>
      </c>
      <c r="F15" s="13">
        <f>IF(OR(D15="",E15=""),0,D15*E15)</f>
        <v/>
      </c>
      <c r="G15" s="12" t="n"/>
      <c r="H15" s="12" t="n"/>
      <c r="I15" s="13">
        <f>IF(H15="","",H15-F15)</f>
        <v/>
      </c>
      <c r="J15" s="14" t="inlineStr"/>
    </row>
    <row r="16">
      <c r="A16" s="8" t="inlineStr">
        <is>
          <t>Food and beverage</t>
        </is>
      </c>
      <c r="B16" s="9" t="inlineStr">
        <is>
          <t>Lunch</t>
        </is>
      </c>
      <c r="C16" s="10" t="inlineStr">
        <is>
          <t>per person</t>
        </is>
      </c>
      <c r="D16" s="11" t="n">
        <v>150</v>
      </c>
      <c r="E16" s="12" t="n">
        <v>48</v>
      </c>
      <c r="F16" s="13">
        <f>IF(OR(D16="",E16=""),0,D16*E16)</f>
        <v/>
      </c>
      <c r="G16" s="12" t="n"/>
      <c r="H16" s="12" t="n"/>
      <c r="I16" s="13">
        <f>IF(H16="","",H16-F16)</f>
        <v/>
      </c>
      <c r="J16" s="14" t="inlineStr"/>
    </row>
    <row r="17">
      <c r="A17" s="8" t="inlineStr">
        <is>
          <t>Food and beverage</t>
        </is>
      </c>
      <c r="B17" s="9" t="inlineStr">
        <is>
          <t>Breaks (two)</t>
        </is>
      </c>
      <c r="C17" s="10" t="inlineStr">
        <is>
          <t>per person</t>
        </is>
      </c>
      <c r="D17" s="11" t="n">
        <v>150</v>
      </c>
      <c r="E17" s="12" t="n">
        <v>18</v>
      </c>
      <c r="F17" s="13">
        <f>IF(OR(D17="",E17=""),0,D17*E17)</f>
        <v/>
      </c>
      <c r="G17" s="12" t="n"/>
      <c r="H17" s="12" t="n"/>
      <c r="I17" s="13">
        <f>IF(H17="","",H17-F17)</f>
        <v/>
      </c>
      <c r="J17" s="14" t="inlineStr"/>
    </row>
    <row r="18">
      <c r="A18" s="8" t="inlineStr">
        <is>
          <t>Food and beverage</t>
        </is>
      </c>
      <c r="B18" s="9" t="inlineStr">
        <is>
          <t>Reception, drinks and bites</t>
        </is>
      </c>
      <c r="C18" s="10" t="inlineStr">
        <is>
          <t>per person</t>
        </is>
      </c>
      <c r="D18" s="11" t="n">
        <v>150</v>
      </c>
      <c r="E18" s="12" t="n">
        <v>55</v>
      </c>
      <c r="F18" s="13">
        <f>IF(OR(D18="",E18=""),0,D18*E18)</f>
        <v/>
      </c>
      <c r="G18" s="12" t="n"/>
      <c r="H18" s="12" t="n"/>
      <c r="I18" s="13">
        <f>IF(H18="","",H18-F18)</f>
        <v/>
      </c>
      <c r="J18" s="14" t="inlineStr"/>
    </row>
    <row r="19">
      <c r="A19" s="8" t="inlineStr">
        <is>
          <t>Food and beverage</t>
        </is>
      </c>
      <c r="B19" s="9" t="inlineStr">
        <is>
          <t>Service charge</t>
        </is>
      </c>
      <c r="C19" s="10" t="inlineStr">
        <is>
          <t>% of F&amp;B</t>
        </is>
      </c>
      <c r="D19" s="15" t="n">
        <v>0.22</v>
      </c>
      <c r="E19" s="10" t="n"/>
      <c r="F19" s="13">
        <f>D19*SUM(F15:F18)</f>
        <v/>
      </c>
      <c r="G19" s="12" t="n"/>
      <c r="H19" s="12" t="n"/>
      <c r="I19" s="13">
        <f>IF(H19="","",H19-F19)</f>
        <v/>
      </c>
      <c r="J19" s="14" t="inlineStr">
        <is>
          <t>Set to your venue's %; applies to the F&amp;B subtotal</t>
        </is>
      </c>
    </row>
    <row r="20">
      <c r="A20" s="8" t="inlineStr">
        <is>
          <t>Food and beverage</t>
        </is>
      </c>
      <c r="B20" s="9" t="inlineStr">
        <is>
          <t>Sales tax on F&amp;B and service charge</t>
        </is>
      </c>
      <c r="C20" s="10" t="inlineStr">
        <is>
          <t>% of F&amp;B + svc</t>
        </is>
      </c>
      <c r="D20" s="16" t="n">
        <v>0.09</v>
      </c>
      <c r="E20" s="10" t="n"/>
      <c r="F20" s="13">
        <f>D20*(SUM(F15:F18)+F19)</f>
        <v/>
      </c>
      <c r="G20" s="12" t="n"/>
      <c r="H20" s="12" t="n"/>
      <c r="I20" s="13">
        <f>IF(H20="","",H20-F20)</f>
        <v/>
      </c>
      <c r="J20" s="14" t="inlineStr">
        <is>
          <t>Set to your local rate</t>
        </is>
      </c>
    </row>
    <row r="21">
      <c r="A21" s="8" t="inlineStr">
        <is>
          <t>AV and production</t>
        </is>
      </c>
      <c r="B21" s="9" t="inlineStr">
        <is>
          <t>Equipment package</t>
        </is>
      </c>
      <c r="C21" s="10" t="inlineStr">
        <is>
          <t>flat</t>
        </is>
      </c>
      <c r="D21" s="11" t="n">
        <v>1</v>
      </c>
      <c r="E21" s="12" t="n">
        <v>9500</v>
      </c>
      <c r="F21" s="13">
        <f>IF(OR(D21="",E21=""),0,D21*E21)</f>
        <v/>
      </c>
      <c r="G21" s="12" t="n"/>
      <c r="H21" s="12" t="n"/>
      <c r="I21" s="13">
        <f>IF(H21="","",H21-F21)</f>
        <v/>
      </c>
      <c r="J21" s="14" t="inlineStr">
        <is>
          <t>Screens, mics, projection, lighting</t>
        </is>
      </c>
    </row>
    <row r="22">
      <c r="A22" s="8" t="inlineStr">
        <is>
          <t>AV and production</t>
        </is>
      </c>
      <c r="B22" s="9" t="inlineStr">
        <is>
          <t>Crew and technician hours</t>
        </is>
      </c>
      <c r="C22" s="10" t="inlineStr">
        <is>
          <t>flat</t>
        </is>
      </c>
      <c r="D22" s="11" t="n">
        <v>1</v>
      </c>
      <c r="E22" s="12" t="n">
        <v>3200</v>
      </c>
      <c r="F22" s="13">
        <f>IF(OR(D22="",E22=""),0,D22*E22)</f>
        <v/>
      </c>
      <c r="G22" s="12" t="n"/>
      <c r="H22" s="12" t="n"/>
      <c r="I22" s="13">
        <f>IF(H22="","",H22-F22)</f>
        <v/>
      </c>
      <c r="J22" s="14" t="inlineStr"/>
    </row>
    <row r="23">
      <c r="A23" s="8" t="inlineStr">
        <is>
          <t>AV and production</t>
        </is>
      </c>
      <c r="B23" s="9" t="inlineStr">
        <is>
          <t>AV overtime buffer</t>
        </is>
      </c>
      <c r="C23" s="10" t="inlineStr">
        <is>
          <t>flat</t>
        </is>
      </c>
      <c r="D23" s="11" t="n">
        <v>1</v>
      </c>
      <c r="E23" s="12" t="n">
        <v>1200</v>
      </c>
      <c r="F23" s="13">
        <f>IF(OR(D23="",E23=""),0,D23*E23)</f>
        <v/>
      </c>
      <c r="G23" s="12" t="n"/>
      <c r="H23" s="12" t="n"/>
      <c r="I23" s="13">
        <f>IF(H23="","",H23-F23)</f>
        <v/>
      </c>
      <c r="J23" s="14" t="inlineStr">
        <is>
          <t>For when the day runs long</t>
        </is>
      </c>
    </row>
    <row r="24">
      <c r="A24" s="8" t="inlineStr">
        <is>
          <t>AV and production</t>
        </is>
      </c>
      <c r="B24" s="9" t="inlineStr">
        <is>
          <t>Power, rigging and Wi-Fi upgrade</t>
        </is>
      </c>
      <c r="C24" s="10" t="inlineStr">
        <is>
          <t>flat</t>
        </is>
      </c>
      <c r="D24" s="11" t="n">
        <v>1</v>
      </c>
      <c r="E24" s="12" t="n">
        <v>1500</v>
      </c>
      <c r="F24" s="13">
        <f>IF(OR(D24="",E24=""),0,D24*E24)</f>
        <v/>
      </c>
      <c r="G24" s="12" t="n"/>
      <c r="H24" s="12" t="n"/>
      <c r="I24" s="13">
        <f>IF(H24="","",H24-F24)</f>
        <v/>
      </c>
      <c r="J24" s="14" t="inlineStr"/>
    </row>
    <row r="25">
      <c r="A25" s="8" t="inlineStr">
        <is>
          <t>Speakers and talent</t>
        </is>
      </c>
      <c r="B25" s="9" t="inlineStr">
        <is>
          <t>Keynote fee</t>
        </is>
      </c>
      <c r="C25" s="10" t="inlineStr">
        <is>
          <t>flat</t>
        </is>
      </c>
      <c r="D25" s="11" t="n">
        <v>1</v>
      </c>
      <c r="E25" s="12" t="n">
        <v>15000</v>
      </c>
      <c r="F25" s="13">
        <f>IF(OR(D25="",E25=""),0,D25*E25)</f>
        <v/>
      </c>
      <c r="G25" s="12" t="n"/>
      <c r="H25" s="12" t="n"/>
      <c r="I25" s="13">
        <f>IF(H25="","",H25-F25)</f>
        <v/>
      </c>
      <c r="J25" s="14" t="inlineStr"/>
    </row>
    <row r="26">
      <c r="A26" s="8" t="inlineStr">
        <is>
          <t>Speakers and talent</t>
        </is>
      </c>
      <c r="B26" s="9" t="inlineStr">
        <is>
          <t>Speaker travel and lodging</t>
        </is>
      </c>
      <c r="C26" s="10" t="inlineStr">
        <is>
          <t>flat</t>
        </is>
      </c>
      <c r="D26" s="11" t="n">
        <v>1</v>
      </c>
      <c r="E26" s="12" t="n">
        <v>1800</v>
      </c>
      <c r="F26" s="13">
        <f>IF(OR(D26="",E26=""),0,D26*E26)</f>
        <v/>
      </c>
      <c r="G26" s="12" t="n"/>
      <c r="H26" s="12" t="n"/>
      <c r="I26" s="13">
        <f>IF(H26="","",H26-F26)</f>
        <v/>
      </c>
      <c r="J26" s="14" t="inlineStr"/>
    </row>
    <row r="27">
      <c r="A27" s="8" t="inlineStr">
        <is>
          <t>Speakers and talent</t>
        </is>
      </c>
      <c r="B27" s="9" t="inlineStr">
        <is>
          <t>Moderator or host</t>
        </is>
      </c>
      <c r="C27" s="10" t="inlineStr">
        <is>
          <t>flat</t>
        </is>
      </c>
      <c r="D27" s="11" t="n">
        <v>1</v>
      </c>
      <c r="E27" s="12" t="n">
        <v>2500</v>
      </c>
      <c r="F27" s="13">
        <f>IF(OR(D27="",E27=""),0,D27*E27)</f>
        <v/>
      </c>
      <c r="G27" s="12" t="n"/>
      <c r="H27" s="12" t="n"/>
      <c r="I27" s="13">
        <f>IF(H27="","",H27-F27)</f>
        <v/>
      </c>
      <c r="J27" s="14" t="inlineStr"/>
    </row>
    <row r="28">
      <c r="A28" s="8" t="inlineStr">
        <is>
          <t>Marketing and registration</t>
        </is>
      </c>
      <c r="B28" s="9" t="inlineStr">
        <is>
          <t>Registration platform</t>
        </is>
      </c>
      <c r="C28" s="10" t="inlineStr">
        <is>
          <t>flat</t>
        </is>
      </c>
      <c r="D28" s="11" t="n">
        <v>1</v>
      </c>
      <c r="E28" s="12" t="n">
        <v>1200</v>
      </c>
      <c r="F28" s="13">
        <f>IF(OR(D28="",E28=""),0,D28*E28)</f>
        <v/>
      </c>
      <c r="G28" s="12" t="n"/>
      <c r="H28" s="12" t="n"/>
      <c r="I28" s="13">
        <f>IF(H28="","",H28-F28)</f>
        <v/>
      </c>
      <c r="J28" s="14" t="inlineStr"/>
    </row>
    <row r="29">
      <c r="A29" s="8" t="inlineStr">
        <is>
          <t>Marketing and registration</t>
        </is>
      </c>
      <c r="B29" s="9" t="inlineStr">
        <is>
          <t>Card processing fees</t>
        </is>
      </c>
      <c r="C29" s="10" t="inlineStr">
        <is>
          <t>flat</t>
        </is>
      </c>
      <c r="D29" s="11" t="n">
        <v>1</v>
      </c>
      <c r="E29" s="12" t="n">
        <v>450</v>
      </c>
      <c r="F29" s="13">
        <f>IF(OR(D29="",E29=""),0,D29*E29)</f>
        <v/>
      </c>
      <c r="G29" s="12" t="n"/>
      <c r="H29" s="12" t="n"/>
      <c r="I29" s="13">
        <f>IF(H29="","",H29-F29)</f>
        <v/>
      </c>
      <c r="J29" s="14" t="inlineStr">
        <is>
          <t>Roughly 3% of ticket revenue</t>
        </is>
      </c>
    </row>
    <row r="30">
      <c r="A30" s="8" t="inlineStr">
        <is>
          <t>Marketing and registration</t>
        </is>
      </c>
      <c r="B30" s="9" t="inlineStr">
        <is>
          <t>Promotion and paid social</t>
        </is>
      </c>
      <c r="C30" s="10" t="inlineStr">
        <is>
          <t>flat</t>
        </is>
      </c>
      <c r="D30" s="11" t="n">
        <v>1</v>
      </c>
      <c r="E30" s="12" t="n">
        <v>3000</v>
      </c>
      <c r="F30" s="13">
        <f>IF(OR(D30="",E30=""),0,D30*E30)</f>
        <v/>
      </c>
      <c r="G30" s="12" t="n"/>
      <c r="H30" s="12" t="n"/>
      <c r="I30" s="13">
        <f>IF(H30="","",H30-F30)</f>
        <v/>
      </c>
      <c r="J30" s="14" t="inlineStr"/>
    </row>
    <row r="31">
      <c r="A31" s="8" t="inlineStr">
        <is>
          <t>Marketing and registration</t>
        </is>
      </c>
      <c r="B31" s="9" t="inlineStr">
        <is>
          <t>Printing, badges and signage</t>
        </is>
      </c>
      <c r="C31" s="10" t="inlineStr">
        <is>
          <t>flat</t>
        </is>
      </c>
      <c r="D31" s="11" t="n">
        <v>1</v>
      </c>
      <c r="E31" s="12" t="n">
        <v>1600</v>
      </c>
      <c r="F31" s="13">
        <f>IF(OR(D31="",E31=""),0,D31*E31)</f>
        <v/>
      </c>
      <c r="G31" s="12" t="n"/>
      <c r="H31" s="12" t="n"/>
      <c r="I31" s="13">
        <f>IF(H31="","",H31-F31)</f>
        <v/>
      </c>
      <c r="J31" s="14" t="inlineStr"/>
    </row>
    <row r="32">
      <c r="A32" s="8" t="inlineStr">
        <is>
          <t>Staffing</t>
        </is>
      </c>
      <c r="B32" s="9" t="inlineStr">
        <is>
          <t>On-site staff and temps</t>
        </is>
      </c>
      <c r="C32" s="10" t="inlineStr">
        <is>
          <t>flat</t>
        </is>
      </c>
      <c r="D32" s="11" t="n">
        <v>1</v>
      </c>
      <c r="E32" s="12" t="n">
        <v>2400</v>
      </c>
      <c r="F32" s="13">
        <f>IF(OR(D32="",E32=""),0,D32*E32)</f>
        <v/>
      </c>
      <c r="G32" s="12" t="n"/>
      <c r="H32" s="12" t="n"/>
      <c r="I32" s="13">
        <f>IF(H32="","",H32-F32)</f>
        <v/>
      </c>
      <c r="J32" s="14" t="inlineStr"/>
    </row>
    <row r="33">
      <c r="A33" s="8" t="inlineStr">
        <is>
          <t>Staffing</t>
        </is>
      </c>
      <c r="B33" s="9" t="inlineStr">
        <is>
          <t>Photographer</t>
        </is>
      </c>
      <c r="C33" s="10" t="inlineStr">
        <is>
          <t>flat</t>
        </is>
      </c>
      <c r="D33" s="11" t="n">
        <v>1</v>
      </c>
      <c r="E33" s="12" t="n">
        <v>1800</v>
      </c>
      <c r="F33" s="13">
        <f>IF(OR(D33="",E33=""),0,D33*E33)</f>
        <v/>
      </c>
      <c r="G33" s="12" t="n"/>
      <c r="H33" s="12" t="n"/>
      <c r="I33" s="13">
        <f>IF(H33="","",H33-F33)</f>
        <v/>
      </c>
      <c r="J33" s="14" t="inlineStr"/>
    </row>
    <row r="34">
      <c r="A34" s="8" t="inlineStr">
        <is>
          <t>Staffing</t>
        </is>
      </c>
      <c r="B34" s="9" t="inlineStr">
        <is>
          <t>Gratuities</t>
        </is>
      </c>
      <c r="C34" s="10" t="inlineStr">
        <is>
          <t>flat</t>
        </is>
      </c>
      <c r="D34" s="11" t="n">
        <v>1</v>
      </c>
      <c r="E34" s="12" t="n">
        <v>600</v>
      </c>
      <c r="F34" s="13">
        <f>IF(OR(D34="",E34=""),0,D34*E34)</f>
        <v/>
      </c>
      <c r="G34" s="12" t="n"/>
      <c r="H34" s="12" t="n"/>
      <c r="I34" s="13">
        <f>IF(H34="","",H34-F34)</f>
        <v/>
      </c>
      <c r="J34" s="14" t="inlineStr"/>
    </row>
    <row r="35">
      <c r="A35" s="8" t="inlineStr">
        <is>
          <t>Technology</t>
        </is>
      </c>
      <c r="B35" s="9" t="inlineStr">
        <is>
          <t>Event app</t>
        </is>
      </c>
      <c r="C35" s="10" t="inlineStr">
        <is>
          <t>flat</t>
        </is>
      </c>
      <c r="D35" s="11" t="n">
        <v>1</v>
      </c>
      <c r="E35" s="12" t="n">
        <v>1500</v>
      </c>
      <c r="F35" s="13">
        <f>IF(OR(D35="",E35=""),0,D35*E35)</f>
        <v/>
      </c>
      <c r="G35" s="12" t="n"/>
      <c r="H35" s="12" t="n"/>
      <c r="I35" s="13">
        <f>IF(H35="","",H35-F35)</f>
        <v/>
      </c>
      <c r="J35" s="14" t="inlineStr"/>
    </row>
    <row r="36">
      <c r="A36" s="8" t="inlineStr">
        <is>
          <t>Technology</t>
        </is>
      </c>
      <c r="B36" s="9" t="inlineStr">
        <is>
          <t>Streaming for hybrid</t>
        </is>
      </c>
      <c r="C36" s="10" t="inlineStr">
        <is>
          <t>flat</t>
        </is>
      </c>
      <c r="D36" s="11" t="n">
        <v>1</v>
      </c>
      <c r="E36" s="12" t="n">
        <v>0</v>
      </c>
      <c r="F36" s="13">
        <f>IF(OR(D36="",E36=""),0,D36*E36)</f>
        <v/>
      </c>
      <c r="G36" s="12" t="n"/>
      <c r="H36" s="12" t="n"/>
      <c r="I36" s="13">
        <f>IF(H36="","",H36-F36)</f>
        <v/>
      </c>
      <c r="J36" s="14" t="inlineStr">
        <is>
          <t>Leave at 0 if in-person only</t>
        </is>
      </c>
    </row>
    <row r="37">
      <c r="A37" s="8" t="inlineStr">
        <is>
          <t>Technology</t>
        </is>
      </c>
      <c r="B37" s="9" t="inlineStr">
        <is>
          <t>Badge printing on site</t>
        </is>
      </c>
      <c r="C37" s="10" t="inlineStr">
        <is>
          <t>flat</t>
        </is>
      </c>
      <c r="D37" s="11" t="n">
        <v>1</v>
      </c>
      <c r="E37" s="12" t="n">
        <v>700</v>
      </c>
      <c r="F37" s="13">
        <f>IF(OR(D37="",E37=""),0,D37*E37)</f>
        <v/>
      </c>
      <c r="G37" s="12" t="n"/>
      <c r="H37" s="12" t="n"/>
      <c r="I37" s="13">
        <f>IF(H37="","",H37-F37)</f>
        <v/>
      </c>
      <c r="J37" s="14" t="inlineStr"/>
    </row>
    <row r="38">
      <c r="A38" s="8" t="inlineStr">
        <is>
          <t>Logistics</t>
        </is>
      </c>
      <c r="B38" s="9" t="inlineStr">
        <is>
          <t>Shipping and storage</t>
        </is>
      </c>
      <c r="C38" s="10" t="inlineStr">
        <is>
          <t>flat</t>
        </is>
      </c>
      <c r="D38" s="11" t="n">
        <v>1</v>
      </c>
      <c r="E38" s="12" t="n">
        <v>800</v>
      </c>
      <c r="F38" s="13">
        <f>IF(OR(D38="",E38=""),0,D38*E38)</f>
        <v/>
      </c>
      <c r="G38" s="12" t="n"/>
      <c r="H38" s="12" t="n"/>
      <c r="I38" s="13">
        <f>IF(H38="","",H38-F38)</f>
        <v/>
      </c>
      <c r="J38" s="14" t="inlineStr"/>
    </row>
    <row r="39">
      <c r="A39" s="8" t="inlineStr">
        <is>
          <t>Logistics</t>
        </is>
      </c>
      <c r="B39" s="9" t="inlineStr">
        <is>
          <t>Ground transport</t>
        </is>
      </c>
      <c r="C39" s="10" t="inlineStr">
        <is>
          <t>flat</t>
        </is>
      </c>
      <c r="D39" s="11" t="n">
        <v>1</v>
      </c>
      <c r="E39" s="12" t="n">
        <v>1200</v>
      </c>
      <c r="F39" s="13">
        <f>IF(OR(D39="",E39=""),0,D39*E39)</f>
        <v/>
      </c>
      <c r="G39" s="12" t="n"/>
      <c r="H39" s="12" t="n"/>
      <c r="I39" s="13">
        <f>IF(H39="","",H39-F39)</f>
        <v/>
      </c>
      <c r="J39" s="14" t="inlineStr"/>
    </row>
    <row r="40">
      <c r="A40" s="8" t="inlineStr">
        <is>
          <t>Logistics</t>
        </is>
      </c>
      <c r="B40" s="9" t="inlineStr">
        <is>
          <t>Insurance and permits</t>
        </is>
      </c>
      <c r="C40" s="10" t="inlineStr">
        <is>
          <t>flat</t>
        </is>
      </c>
      <c r="D40" s="11" t="n">
        <v>1</v>
      </c>
      <c r="E40" s="12" t="n">
        <v>750</v>
      </c>
      <c r="F40" s="13">
        <f>IF(OR(D40="",E40=""),0,D40*E40)</f>
        <v/>
      </c>
      <c r="G40" s="12" t="n"/>
      <c r="H40" s="12" t="n"/>
      <c r="I40" s="13">
        <f>IF(H40="","",H40-F40)</f>
        <v/>
      </c>
      <c r="J40" s="14" t="inlineStr"/>
    </row>
    <row r="41">
      <c r="A41" s="8" t="inlineStr">
        <is>
          <t>Gifts and decor</t>
        </is>
      </c>
      <c r="B41" s="9" t="inlineStr">
        <is>
          <t>Attendee gifts</t>
        </is>
      </c>
      <c r="C41" s="10" t="inlineStr">
        <is>
          <t>per person</t>
        </is>
      </c>
      <c r="D41" s="11" t="n">
        <v>150</v>
      </c>
      <c r="E41" s="12" t="n">
        <v>25</v>
      </c>
      <c r="F41" s="13">
        <f>IF(OR(D41="",E41=""),0,D41*E41)</f>
        <v/>
      </c>
      <c r="G41" s="12" t="n"/>
      <c r="H41" s="12" t="n"/>
      <c r="I41" s="13">
        <f>IF(H41="","",H41-F41)</f>
        <v/>
      </c>
      <c r="J41" s="14" t="inlineStr"/>
    </row>
    <row r="42">
      <c r="A42" s="8" t="inlineStr">
        <is>
          <t>Gifts and decor</t>
        </is>
      </c>
      <c r="B42" s="9" t="inlineStr">
        <is>
          <t>Decor and florals</t>
        </is>
      </c>
      <c r="C42" s="10" t="inlineStr">
        <is>
          <t>flat</t>
        </is>
      </c>
      <c r="D42" s="11" t="n">
        <v>1</v>
      </c>
      <c r="E42" s="12" t="n">
        <v>1800</v>
      </c>
      <c r="F42" s="13">
        <f>IF(OR(D42="",E42=""),0,D42*E42)</f>
        <v/>
      </c>
      <c r="G42" s="12" t="n"/>
      <c r="H42" s="12" t="n"/>
      <c r="I42" s="13">
        <f>IF(H42="","",H42-F42)</f>
        <v/>
      </c>
      <c r="J42" s="14" t="inlineStr"/>
    </row>
    <row r="43">
      <c r="A43" s="17" t="inlineStr">
        <is>
          <t>Contingency</t>
        </is>
      </c>
      <c r="B43" s="9" t="inlineStr">
        <is>
          <t>Set aside first, spend last</t>
        </is>
      </c>
      <c r="C43" s="10" t="inlineStr">
        <is>
          <t>% of ceiling</t>
        </is>
      </c>
      <c r="D43" s="10" t="n"/>
      <c r="E43" s="10" t="n"/>
      <c r="F43" s="13">
        <f>B8*B7</f>
        <v/>
      </c>
      <c r="G43" s="10" t="n"/>
      <c r="H43" s="10" t="n"/>
      <c r="I43" s="10" t="n"/>
      <c r="J43" s="10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</row>
    <row r="45">
      <c r="A45" s="18" t="n"/>
      <c r="B45" s="18" t="n"/>
      <c r="C45" s="18" t="n"/>
      <c r="D45" s="18" t="n"/>
      <c r="E45" s="19" t="inlineStr">
        <is>
          <t>Total estimate, before contingency</t>
        </is>
      </c>
      <c r="F45" s="20">
        <f>SUM(F11:F42)</f>
        <v/>
      </c>
      <c r="G45" s="18" t="n"/>
      <c r="H45" s="18" t="n"/>
      <c r="I45" s="18" t="n"/>
      <c r="J45" s="18" t="n"/>
    </row>
    <row r="46">
      <c r="A46" s="18" t="n"/>
      <c r="B46" s="18" t="n"/>
      <c r="C46" s="18" t="n"/>
      <c r="D46" s="18" t="n"/>
      <c r="E46" s="19" t="inlineStr">
        <is>
          <t>Contingency</t>
        </is>
      </c>
      <c r="F46" s="20">
        <f>F43</f>
        <v/>
      </c>
      <c r="G46" s="18" t="n"/>
      <c r="H46" s="18" t="n"/>
      <c r="I46" s="18" t="n"/>
      <c r="J46" s="18" t="n"/>
    </row>
    <row r="47">
      <c r="A47" s="18" t="n"/>
      <c r="B47" s="18" t="n"/>
      <c r="C47" s="18" t="n"/>
      <c r="D47" s="18" t="n"/>
      <c r="E47" s="19" t="inlineStr">
        <is>
          <t>Total estimate, with contingency</t>
        </is>
      </c>
      <c r="F47" s="21">
        <f>F45+F46</f>
        <v/>
      </c>
      <c r="G47" s="18" t="n"/>
      <c r="H47" s="18" t="n"/>
      <c r="I47" s="18" t="n"/>
      <c r="J47" s="18" t="n"/>
    </row>
    <row r="48">
      <c r="A48" s="18" t="n"/>
      <c r="B48" s="18" t="n"/>
      <c r="C48" s="18" t="n"/>
      <c r="D48" s="18" t="n"/>
      <c r="E48" s="19" t="inlineStr">
        <is>
          <t>Left under the ceiling</t>
        </is>
      </c>
      <c r="F48" s="21">
        <f>B7-F47</f>
        <v/>
      </c>
      <c r="G48" s="18" t="n"/>
      <c r="H48" s="18" t="n"/>
      <c r="I48" s="18" t="n"/>
      <c r="J48" s="18" t="n"/>
    </row>
    <row r="49">
      <c r="A49" s="18" t="n"/>
      <c r="B49" s="18" t="n"/>
      <c r="C49" s="18" t="n"/>
      <c r="D49" s="18" t="n"/>
      <c r="E49" s="19" t="inlineStr">
        <is>
          <t>Estimated cost per attendee</t>
        </is>
      </c>
      <c r="F49" s="20">
        <f>IF(B6&gt;0,F47/B6,"")</f>
        <v/>
      </c>
      <c r="G49" s="18" t="n"/>
      <c r="H49" s="18" t="n"/>
      <c r="I49" s="18" t="n"/>
      <c r="J49" s="18" t="n"/>
    </row>
    <row r="50">
      <c r="A50" s="18" t="n"/>
      <c r="B50" s="18" t="n"/>
      <c r="C50" s="18" t="n"/>
      <c r="D50" s="18" t="n"/>
      <c r="E50" s="19" t="inlineStr">
        <is>
          <t>Committed so far</t>
        </is>
      </c>
      <c r="F50" s="20">
        <f>SUM(G11:G42)</f>
        <v/>
      </c>
      <c r="G50" s="18" t="n"/>
      <c r="H50" s="18" t="n"/>
      <c r="I50" s="18" t="n"/>
      <c r="J50" s="18" t="n"/>
    </row>
    <row r="51">
      <c r="A51" s="18" t="n"/>
      <c r="B51" s="18" t="n"/>
      <c r="C51" s="18" t="n"/>
      <c r="D51" s="18" t="n"/>
      <c r="E51" s="19" t="inlineStr">
        <is>
          <t>Actual so far</t>
        </is>
      </c>
      <c r="F51" s="20">
        <f>SUM(H11:H42)</f>
        <v/>
      </c>
      <c r="G51" s="18" t="n"/>
      <c r="H51" s="18" t="n"/>
      <c r="I51" s="18" t="n"/>
      <c r="J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</row>
    <row r="54">
      <c r="A54" s="22" t="inlineStr">
        <is>
          <t>By category</t>
        </is>
      </c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</row>
    <row r="55">
      <c r="A55" s="23" t="inlineStr">
        <is>
          <t>Category</t>
        </is>
      </c>
      <c r="B55" s="23" t="inlineStr">
        <is>
          <t>Estimate</t>
        </is>
      </c>
      <c r="C55" s="23" t="inlineStr">
        <is>
          <t>Share of total</t>
        </is>
      </c>
      <c r="D55" s="23" t="inlineStr">
        <is>
          <t>Actual</t>
        </is>
      </c>
      <c r="E55" s="18" t="n"/>
      <c r="F55" s="18" t="n"/>
      <c r="G55" s="18" t="n"/>
      <c r="H55" s="18" t="n"/>
      <c r="I55" s="18" t="n"/>
      <c r="J55" s="18" t="n"/>
    </row>
    <row r="56">
      <c r="A56" s="9" t="inlineStr">
        <is>
          <t>Venue</t>
        </is>
      </c>
      <c r="B56" s="13">
        <f>SUM(F11:F14)</f>
        <v/>
      </c>
      <c r="C56" s="24">
        <f>IF($F$45&gt;0,B56/$F$45,"")</f>
        <v/>
      </c>
      <c r="D56" s="13">
        <f>SUM(H11:H14)</f>
        <v/>
      </c>
      <c r="E56" s="18" t="n"/>
      <c r="F56" s="18" t="n"/>
      <c r="G56" s="18" t="n"/>
      <c r="H56" s="18" t="n"/>
      <c r="I56" s="18" t="n"/>
      <c r="J56" s="18" t="n"/>
    </row>
    <row r="57">
      <c r="A57" s="9" t="inlineStr">
        <is>
          <t>Food and beverage</t>
        </is>
      </c>
      <c r="B57" s="13">
        <f>SUM(F15:F20)</f>
        <v/>
      </c>
      <c r="C57" s="24">
        <f>IF($F$45&gt;0,B57/$F$45,"")</f>
        <v/>
      </c>
      <c r="D57" s="13">
        <f>SUM(H15:H20)</f>
        <v/>
      </c>
      <c r="E57" s="18" t="n"/>
      <c r="F57" s="18" t="n"/>
      <c r="G57" s="18" t="n"/>
      <c r="H57" s="18" t="n"/>
      <c r="I57" s="18" t="n"/>
      <c r="J57" s="18" t="n"/>
    </row>
    <row r="58">
      <c r="A58" s="9" t="inlineStr">
        <is>
          <t>AV and production</t>
        </is>
      </c>
      <c r="B58" s="13">
        <f>SUM(F21:F24)</f>
        <v/>
      </c>
      <c r="C58" s="24">
        <f>IF($F$45&gt;0,B58/$F$45,"")</f>
        <v/>
      </c>
      <c r="D58" s="13">
        <f>SUM(H21:H24)</f>
        <v/>
      </c>
      <c r="E58" s="18" t="n"/>
      <c r="F58" s="18" t="n"/>
      <c r="G58" s="18" t="n"/>
      <c r="H58" s="18" t="n"/>
      <c r="I58" s="18" t="n"/>
      <c r="J58" s="18" t="n"/>
    </row>
    <row r="59">
      <c r="A59" s="9" t="inlineStr">
        <is>
          <t>Speakers and talent</t>
        </is>
      </c>
      <c r="B59" s="13">
        <f>SUM(F25:F27)</f>
        <v/>
      </c>
      <c r="C59" s="24">
        <f>IF($F$45&gt;0,B59/$F$45,"")</f>
        <v/>
      </c>
      <c r="D59" s="13">
        <f>SUM(H25:H27)</f>
        <v/>
      </c>
      <c r="E59" s="18" t="n"/>
      <c r="F59" s="18" t="n"/>
      <c r="G59" s="18" t="n"/>
      <c r="H59" s="18" t="n"/>
      <c r="I59" s="18" t="n"/>
      <c r="J59" s="18" t="n"/>
    </row>
    <row r="60">
      <c r="A60" s="9" t="inlineStr">
        <is>
          <t>Marketing and registration</t>
        </is>
      </c>
      <c r="B60" s="13">
        <f>SUM(F28:F31)</f>
        <v/>
      </c>
      <c r="C60" s="24">
        <f>IF($F$45&gt;0,B60/$F$45,"")</f>
        <v/>
      </c>
      <c r="D60" s="13">
        <f>SUM(H28:H31)</f>
        <v/>
      </c>
      <c r="E60" s="18" t="n"/>
      <c r="F60" s="18" t="n"/>
      <c r="G60" s="18" t="n"/>
      <c r="H60" s="18" t="n"/>
      <c r="I60" s="18" t="n"/>
      <c r="J60" s="18" t="n"/>
    </row>
    <row r="61">
      <c r="A61" s="9" t="inlineStr">
        <is>
          <t>Staffing</t>
        </is>
      </c>
      <c r="B61" s="13">
        <f>SUM(F32:F34)</f>
        <v/>
      </c>
      <c r="C61" s="24">
        <f>IF($F$45&gt;0,B61/$F$45,"")</f>
        <v/>
      </c>
      <c r="D61" s="13">
        <f>SUM(H32:H34)</f>
        <v/>
      </c>
      <c r="E61" s="18" t="n"/>
      <c r="F61" s="18" t="n"/>
      <c r="G61" s="18" t="n"/>
      <c r="H61" s="18" t="n"/>
      <c r="I61" s="18" t="n"/>
      <c r="J61" s="18" t="n"/>
    </row>
    <row r="62">
      <c r="A62" s="9" t="inlineStr">
        <is>
          <t>Technology</t>
        </is>
      </c>
      <c r="B62" s="13">
        <f>SUM(F35:F37)</f>
        <v/>
      </c>
      <c r="C62" s="24">
        <f>IF($F$45&gt;0,B62/$F$45,"")</f>
        <v/>
      </c>
      <c r="D62" s="13">
        <f>SUM(H35:H37)</f>
        <v/>
      </c>
      <c r="E62" s="18" t="n"/>
      <c r="F62" s="18" t="n"/>
      <c r="G62" s="18" t="n"/>
      <c r="H62" s="18" t="n"/>
      <c r="I62" s="18" t="n"/>
      <c r="J62" s="18" t="n"/>
    </row>
    <row r="63">
      <c r="A63" s="9" t="inlineStr">
        <is>
          <t>Logistics</t>
        </is>
      </c>
      <c r="B63" s="13">
        <f>SUM(F38:F40)</f>
        <v/>
      </c>
      <c r="C63" s="24">
        <f>IF($F$45&gt;0,B63/$F$45,"")</f>
        <v/>
      </c>
      <c r="D63" s="13">
        <f>SUM(H38:H40)</f>
        <v/>
      </c>
      <c r="E63" s="18" t="n"/>
      <c r="F63" s="18" t="n"/>
      <c r="G63" s="18" t="n"/>
      <c r="H63" s="18" t="n"/>
      <c r="I63" s="18" t="n"/>
      <c r="J63" s="18" t="n"/>
    </row>
    <row r="64">
      <c r="A64" s="9" t="inlineStr">
        <is>
          <t>Gifts and decor</t>
        </is>
      </c>
      <c r="B64" s="13">
        <f>SUM(F41:F42)</f>
        <v/>
      </c>
      <c r="C64" s="24">
        <f>IF($F$45&gt;0,B64/$F$45,"")</f>
        <v/>
      </c>
      <c r="D64" s="13">
        <f>SUM(H41:H42)</f>
        <v/>
      </c>
      <c r="E64" s="18" t="n"/>
      <c r="F64" s="18" t="n"/>
      <c r="G64" s="18" t="n"/>
      <c r="H64" s="18" t="n"/>
      <c r="I64" s="18" t="n"/>
      <c r="J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How to use this template</t>
        </is>
      </c>
    </row>
    <row r="2">
      <c r="A2" s="26" t="inlineStr">
        <is>
          <t>1. Write the budget ceiling and the contingency % first (10 to 15% is typical). Budget what is left, not the whole number.</t>
        </is>
      </c>
    </row>
    <row r="3">
      <c r="A3" s="26" t="inlineStr">
        <is>
          <t>2. Fill headcount. Per-person lines pick it up automatically; overwrite any Qty you need to.</t>
        </is>
      </c>
    </row>
    <row r="4">
      <c r="A4" s="26" t="inlineStr">
        <is>
          <t>3. Price each line from real quotes. Delete lines you do not need and add your own inside the right category.</t>
        </is>
      </c>
    </row>
    <row r="5">
      <c r="A5" s="26" t="inlineStr">
        <is>
          <t>4. Set the service charge and tax % to your venue's real numbers. They apply to the whole F&amp;B subtotal, which is where most overruns start.</t>
        </is>
      </c>
    </row>
    <row r="6">
      <c r="A6" s="26" t="inlineStr">
        <is>
          <t>5. As contracts are signed, fill Committed. As invoices land, fill Actual. Variance shows any line that is drifting.</t>
        </is>
      </c>
    </row>
    <row r="7">
      <c r="A7" s="26" t="inlineStr">
        <is>
          <t>6. Check the By category table each week, not after the event.</t>
        </is>
      </c>
    </row>
    <row r="8">
      <c r="A8" s="26" t="inlineStr"/>
    </row>
    <row r="9">
      <c r="A9" s="26" t="inlineStr">
        <is>
          <t>Draft the first pass with AI: paste your event type, city, headcount and ceiling into ChatGPT, Claude or Gemini with the prompt on</t>
        </is>
      </c>
    </row>
    <row r="10">
      <c r="A10" s="26" t="inlineStr">
        <is>
          <t>noah-cheyer.com/templates/event-budget-template, then price what it gives you with real quotes.</t>
        </is>
      </c>
    </row>
    <row r="11">
      <c r="A11" s="26" t="inlineStr"/>
    </row>
    <row r="12">
      <c r="A12" s="26" t="inlineStr">
        <is>
          <t>Free from Noah Cheyer · noah-cheyer.com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2026-11-02T17:16:30Z</dcterms:created>
  <dcterms:modified xmlns:dcterms="http://purl.org/dc/terms/" xmlns:xsi="http://www.w3.org/2001/XMLSchema-instance" xsi:type="dcterms:W3CDTF">2026-11-02T17:16:30Z</dcterms:modified>
</cp:coreProperties>
</file>